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Plan1" sheetId="1" r:id="rId1"/>
    <sheet name="Plan2" sheetId="2" r:id="rId2"/>
    <sheet name="Plan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6" i="1" l="1"/>
  <c r="I26" i="1"/>
  <c r="C26" i="1"/>
  <c r="B26" i="1"/>
  <c r="D10" i="1" l="1"/>
  <c r="K10" i="1"/>
  <c r="D15" i="1" l="1"/>
  <c r="D25" i="1"/>
  <c r="K25" i="1"/>
  <c r="K12" i="1" l="1"/>
  <c r="D6" i="1" l="1"/>
  <c r="D14" i="1"/>
  <c r="K20" i="1"/>
  <c r="K21" i="1" l="1"/>
  <c r="D21" i="1" l="1"/>
  <c r="D20" i="1"/>
  <c r="K22" i="1"/>
  <c r="K17" i="1"/>
  <c r="K15" i="1"/>
  <c r="D22" i="1" l="1"/>
  <c r="D17" i="1"/>
  <c r="D9" i="1" l="1"/>
  <c r="K9" i="1"/>
  <c r="D8" i="1" l="1"/>
  <c r="D19" i="1" l="1"/>
  <c r="K19" i="1"/>
  <c r="D11" i="1" l="1"/>
  <c r="D13" i="1"/>
  <c r="D5" i="1"/>
  <c r="D4" i="1"/>
  <c r="D12" i="1"/>
  <c r="K23" i="1"/>
  <c r="K14" i="1"/>
  <c r="K11" i="1"/>
  <c r="D23" i="1" l="1"/>
  <c r="D18" i="1" l="1"/>
  <c r="K4" i="1"/>
  <c r="K6" i="1" l="1"/>
  <c r="K13" i="1"/>
  <c r="K24" i="1" l="1"/>
  <c r="D24" i="1" l="1"/>
  <c r="K16" i="1"/>
  <c r="D16" i="1" l="1"/>
  <c r="K5" i="1"/>
  <c r="K8" i="1"/>
  <c r="K18" i="1" l="1"/>
  <c r="D7" i="1" l="1"/>
  <c r="D26" i="1" s="1"/>
  <c r="K7" i="1" l="1"/>
  <c r="K26" i="1" s="1"/>
</calcChain>
</file>

<file path=xl/comments1.xml><?xml version="1.0" encoding="utf-8"?>
<comments xmlns="http://schemas.openxmlformats.org/spreadsheetml/2006/main">
  <authors>
    <author>Autor</author>
  </authors>
  <commentList>
    <comment ref="B21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C21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B26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C26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I26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J26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K26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<sst xmlns="http://schemas.openxmlformats.org/spreadsheetml/2006/main" count="38" uniqueCount="33">
  <si>
    <t>Fundo</t>
  </si>
  <si>
    <t>Variação no mês (%)</t>
  </si>
  <si>
    <t>Caixa FI Brasil IRF-M 1 T.Pub.RF</t>
  </si>
  <si>
    <t>Rendimento Bruto no mês (R$)</t>
  </si>
  <si>
    <t>Resgates</t>
  </si>
  <si>
    <t>Aplicações</t>
  </si>
  <si>
    <t>TOTAL</t>
  </si>
  <si>
    <t>Variação nos últimos 12 meses (%)</t>
  </si>
  <si>
    <t>Variação ao ano (%)</t>
  </si>
  <si>
    <t>Percentual de participação (%)</t>
  </si>
  <si>
    <t>CARTEIRA DE INVESTIMENTOS DO FUNDO PREVIDENCIÁRIO DE MURIAÉ    MURIAÉ-PREV</t>
  </si>
  <si>
    <t>Caixa FI Brasil Disponibilidades RF</t>
  </si>
  <si>
    <t>Taxa de adm.   Anual</t>
  </si>
  <si>
    <t>BANCO DO BRASIL PREVID. RF IRFM1</t>
  </si>
  <si>
    <t>CAIXA FI BRASIL IDKA IPCA 2A RF LP</t>
  </si>
  <si>
    <t>CAIXA FI BRASIL IMA-B5 TP RF LP </t>
  </si>
  <si>
    <t>BB PREVID RF IDKA 2</t>
  </si>
  <si>
    <t>ITAÚ IDKA IPCA 2A</t>
  </si>
  <si>
    <t>Caixa FI Brasil Títulos Publicos RF</t>
  </si>
  <si>
    <t xml:space="preserve">BRADESCO FI RF IRF-M 1 T.P.
</t>
  </si>
  <si>
    <t>BRADESCO FI RF DI PREMIUM</t>
  </si>
  <si>
    <t>ITAÚ INST. RF REFERENCIADO DI FI</t>
  </si>
  <si>
    <t>BB PREVID RF PERFIL</t>
  </si>
  <si>
    <t>BB PREVID RF IMA-B 5</t>
  </si>
  <si>
    <t>ITAÚ INSTIT. RENDA FIXA IMA-B 5 FIC</t>
  </si>
  <si>
    <t>ITAÚ INSTIT. RENDA FIXA IRF-M 1 FI</t>
  </si>
  <si>
    <t xml:space="preserve">SANTANDER DI INST PREMIUM </t>
  </si>
  <si>
    <t>Extrato - Fundos de Investimentos</t>
  </si>
  <si>
    <t>CAIXA FI BRASIL REF. DI LONGO PRAZO</t>
  </si>
  <si>
    <t>Saldo em 31/05/22</t>
  </si>
  <si>
    <t>Competência: JUNHO/2022 - Posição: 30/06/2022</t>
  </si>
  <si>
    <t>Saldo em 30/06/22</t>
  </si>
  <si>
    <t>Obs: rentabilidade mensal da carteira = 0,7228%; meta atuarial = 1,0834%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</si>
</sst>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R$&quot;\ #,##0.00"/>
    <numFmt numFmtId="165" formatCode="0.0000%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  <font>
      <b/>
      <sz val="9"/>
      <color indexed="8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164" fontId="2" fillId="0" borderId="1" xfId="0" applyNumberFormat="1" applyFont="1" applyBorder="1"/>
    <xf numFmtId="2" fontId="2" fillId="0" borderId="1" xfId="0" applyNumberFormat="1" applyFont="1" applyBorder="1"/>
    <xf numFmtId="165" fontId="2" fillId="0" borderId="1" xfId="0" applyNumberFormat="1" applyFont="1" applyBorder="1"/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vertical="top" wrapText="1"/>
    </xf>
    <xf numFmtId="2" fontId="5" fillId="0" borderId="1" xfId="0" applyNumberFormat="1" applyFont="1" applyBorder="1" applyAlignment="1">
      <alignment horizontal="right" vertical="top" wrapText="1"/>
    </xf>
    <xf numFmtId="165" fontId="5" fillId="0" borderId="1" xfId="0" applyNumberFormat="1" applyFont="1" applyBorder="1" applyAlignment="1">
      <alignment vertical="top" wrapText="1"/>
    </xf>
    <xf numFmtId="164" fontId="5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164" fontId="5" fillId="0" borderId="1" xfId="0" applyNumberFormat="1" applyFont="1" applyBorder="1"/>
    <xf numFmtId="164" fontId="5" fillId="0" borderId="1" xfId="0" applyNumberFormat="1" applyFont="1" applyBorder="1" applyAlignment="1">
      <alignment vertical="center"/>
    </xf>
    <xf numFmtId="10" fontId="5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wrapText="1"/>
    </xf>
    <xf numFmtId="164" fontId="5" fillId="0" borderId="1" xfId="0" applyNumberFormat="1" applyFont="1" applyBorder="1" applyAlignment="1"/>
    <xf numFmtId="2" fontId="5" fillId="0" borderId="1" xfId="0" applyNumberFormat="1" applyFont="1" applyBorder="1" applyAlignment="1">
      <alignment horizontal="right" wrapText="1"/>
    </xf>
    <xf numFmtId="164" fontId="5" fillId="0" borderId="1" xfId="0" applyNumberFormat="1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tabSelected="1" topLeftCell="A6" zoomScale="89" zoomScaleNormal="89" workbookViewId="0">
      <selection activeCell="A27" sqref="A27:K27"/>
    </sheetView>
  </sheetViews>
  <sheetFormatPr defaultRowHeight="15" x14ac:dyDescent="0.25"/>
  <cols>
    <col min="1" max="1" width="33.7109375" style="1" customWidth="1"/>
    <col min="2" max="3" width="15.42578125" style="1" customWidth="1"/>
    <col min="4" max="4" width="11.5703125" style="1" customWidth="1"/>
    <col min="5" max="5" width="8.42578125" style="1" customWidth="1"/>
    <col min="6" max="6" width="9.28515625" style="1" customWidth="1"/>
    <col min="7" max="7" width="9" style="1" customWidth="1"/>
    <col min="8" max="8" width="7.42578125" style="1" customWidth="1"/>
    <col min="9" max="9" width="14.7109375" style="1" customWidth="1"/>
    <col min="10" max="10" width="15" style="1" customWidth="1"/>
    <col min="11" max="11" width="15.28515625" style="1" customWidth="1"/>
  </cols>
  <sheetData>
    <row r="1" spans="1:11" ht="30" customHeight="1" x14ac:dyDescent="0.25">
      <c r="A1" s="22" t="s">
        <v>10</v>
      </c>
      <c r="B1" s="22"/>
      <c r="C1" s="22"/>
      <c r="D1" s="23"/>
      <c r="E1" s="23"/>
      <c r="F1" s="23"/>
      <c r="G1" s="23"/>
      <c r="H1" s="23"/>
      <c r="I1" s="23"/>
      <c r="J1" s="23"/>
      <c r="K1" s="23"/>
    </row>
    <row r="2" spans="1:11" ht="32.25" customHeight="1" x14ac:dyDescent="0.25">
      <c r="A2" s="20" t="s">
        <v>27</v>
      </c>
      <c r="B2" s="20"/>
      <c r="C2" s="20"/>
      <c r="D2" s="12"/>
      <c r="E2" s="20" t="s">
        <v>30</v>
      </c>
      <c r="F2" s="20"/>
      <c r="G2" s="20"/>
      <c r="H2" s="20"/>
      <c r="I2" s="20"/>
      <c r="J2" s="20"/>
      <c r="K2" s="20"/>
    </row>
    <row r="3" spans="1:11" ht="78.75" customHeight="1" x14ac:dyDescent="0.25">
      <c r="A3" s="6" t="s">
        <v>0</v>
      </c>
      <c r="B3" s="6" t="s">
        <v>29</v>
      </c>
      <c r="C3" s="6" t="s">
        <v>31</v>
      </c>
      <c r="D3" s="6" t="s">
        <v>9</v>
      </c>
      <c r="E3" s="6" t="s">
        <v>1</v>
      </c>
      <c r="F3" s="6" t="s">
        <v>8</v>
      </c>
      <c r="G3" s="6" t="s">
        <v>7</v>
      </c>
      <c r="H3" s="6" t="s">
        <v>12</v>
      </c>
      <c r="I3" s="6" t="s">
        <v>4</v>
      </c>
      <c r="J3" s="6" t="s">
        <v>5</v>
      </c>
      <c r="K3" s="6" t="s">
        <v>3</v>
      </c>
    </row>
    <row r="4" spans="1:11" s="5" customFormat="1" ht="17.25" customHeight="1" x14ac:dyDescent="0.25">
      <c r="A4" s="8" t="s">
        <v>2</v>
      </c>
      <c r="B4" s="13">
        <v>1152325.2</v>
      </c>
      <c r="C4" s="13">
        <v>4425.8</v>
      </c>
      <c r="D4" s="9">
        <f>(C4/C26)*100</f>
        <v>2.2156900006154484E-3</v>
      </c>
      <c r="E4" s="10">
        <v>9.1000000000000004E-3</v>
      </c>
      <c r="F4" s="10">
        <v>4.8562000000000001E-2</v>
      </c>
      <c r="G4" s="10">
        <v>6.9444000000000006E-2</v>
      </c>
      <c r="H4" s="15">
        <v>2E-3</v>
      </c>
      <c r="I4" s="11">
        <v>1760000</v>
      </c>
      <c r="J4" s="11">
        <v>600000</v>
      </c>
      <c r="K4" s="11">
        <f t="shared" ref="K4:K7" si="0">(C4-B4)-(J4-I4)</f>
        <v>12100.600000000093</v>
      </c>
    </row>
    <row r="5" spans="1:11" s="5" customFormat="1" ht="16.5" customHeight="1" x14ac:dyDescent="0.25">
      <c r="A5" s="8" t="s">
        <v>2</v>
      </c>
      <c r="B5" s="13">
        <v>181526.15</v>
      </c>
      <c r="C5" s="13">
        <v>183177.99</v>
      </c>
      <c r="D5" s="9">
        <f>(C5/C26)*100</f>
        <v>9.1704469423796051E-2</v>
      </c>
      <c r="E5" s="10">
        <v>9.1000000000000004E-3</v>
      </c>
      <c r="F5" s="10">
        <v>4.8562000000000001E-2</v>
      </c>
      <c r="G5" s="10">
        <v>6.9444000000000006E-2</v>
      </c>
      <c r="H5" s="15">
        <v>2E-3</v>
      </c>
      <c r="I5" s="11"/>
      <c r="J5" s="11"/>
      <c r="K5" s="11">
        <f t="shared" si="0"/>
        <v>1651.8399999999965</v>
      </c>
    </row>
    <row r="6" spans="1:11" s="5" customFormat="1" ht="15.75" customHeight="1" x14ac:dyDescent="0.25">
      <c r="A6" s="8" t="s">
        <v>2</v>
      </c>
      <c r="B6" s="13">
        <v>3299415.31</v>
      </c>
      <c r="C6" s="13">
        <v>3339808.4</v>
      </c>
      <c r="D6" s="9">
        <f>(C6/C26)*100</f>
        <v>1.6720095973273712</v>
      </c>
      <c r="E6" s="10">
        <v>9.1000000000000004E-3</v>
      </c>
      <c r="F6" s="10">
        <v>4.8562000000000001E-2</v>
      </c>
      <c r="G6" s="10">
        <v>6.9444000000000006E-2</v>
      </c>
      <c r="H6" s="15">
        <v>2E-3</v>
      </c>
      <c r="I6" s="11"/>
      <c r="J6" s="11">
        <v>10315.59</v>
      </c>
      <c r="K6" s="11">
        <f t="shared" si="0"/>
        <v>30077.499999999851</v>
      </c>
    </row>
    <row r="7" spans="1:11" s="5" customFormat="1" ht="17.25" customHeight="1" x14ac:dyDescent="0.25">
      <c r="A7" s="16" t="s">
        <v>2</v>
      </c>
      <c r="B7" s="17">
        <v>6385930.0300000003</v>
      </c>
      <c r="C7" s="17">
        <v>6444040.4900000002</v>
      </c>
      <c r="D7" s="18">
        <f>(C7/C26)*100</f>
        <v>3.2260825336106635</v>
      </c>
      <c r="E7" s="10">
        <v>9.1000000000000004E-3</v>
      </c>
      <c r="F7" s="10">
        <v>4.8562000000000001E-2</v>
      </c>
      <c r="G7" s="10">
        <v>6.9444000000000006E-2</v>
      </c>
      <c r="H7" s="15">
        <v>2E-3</v>
      </c>
      <c r="I7" s="15"/>
      <c r="J7" s="19"/>
      <c r="K7" s="19">
        <f t="shared" si="0"/>
        <v>58110.459999999963</v>
      </c>
    </row>
    <row r="8" spans="1:11" s="5" customFormat="1" ht="15.75" customHeight="1" x14ac:dyDescent="0.25">
      <c r="A8" s="16" t="s">
        <v>2</v>
      </c>
      <c r="B8" s="17">
        <v>254751.24</v>
      </c>
      <c r="C8" s="17">
        <v>257069.4</v>
      </c>
      <c r="D8" s="18">
        <f>(C8/C26)*100</f>
        <v>0.12869675517289822</v>
      </c>
      <c r="E8" s="10">
        <v>9.1000000000000004E-3</v>
      </c>
      <c r="F8" s="10">
        <v>4.8562000000000001E-2</v>
      </c>
      <c r="G8" s="10">
        <v>6.9444000000000006E-2</v>
      </c>
      <c r="H8" s="15">
        <v>2E-3</v>
      </c>
      <c r="I8" s="19"/>
      <c r="J8" s="19"/>
      <c r="K8" s="19">
        <f t="shared" ref="K8" si="1">(C8-B8)-(J8-I8)</f>
        <v>2318.1600000000035</v>
      </c>
    </row>
    <row r="9" spans="1:11" s="5" customFormat="1" ht="15.75" customHeight="1" x14ac:dyDescent="0.25">
      <c r="A9" s="16" t="s">
        <v>18</v>
      </c>
      <c r="B9" s="17">
        <v>26694525.379999999</v>
      </c>
      <c r="C9" s="17">
        <v>26967728.129999999</v>
      </c>
      <c r="D9" s="18">
        <f>(C9/C26)*100</f>
        <v>13.500864376374203</v>
      </c>
      <c r="E9" s="10">
        <v>1.0234E-2</v>
      </c>
      <c r="F9" s="10">
        <v>5.5185999999999999E-2</v>
      </c>
      <c r="G9" s="10">
        <v>8.8364999999999999E-2</v>
      </c>
      <c r="H9" s="15">
        <v>2E-3</v>
      </c>
      <c r="I9" s="19"/>
      <c r="J9" s="19"/>
      <c r="K9" s="19">
        <f t="shared" ref="K9:K10" si="2">(C9-B9)-(J9-I9)</f>
        <v>273202.75</v>
      </c>
    </row>
    <row r="10" spans="1:11" s="5" customFormat="1" ht="14.25" customHeight="1" x14ac:dyDescent="0.25">
      <c r="A10" s="16" t="s">
        <v>28</v>
      </c>
      <c r="B10" s="17">
        <v>16388036.93</v>
      </c>
      <c r="C10" s="17">
        <v>15469676.24</v>
      </c>
      <c r="D10" s="18">
        <f>(C10/C26)*100</f>
        <v>7.744590121046226</v>
      </c>
      <c r="E10" s="10">
        <v>1.0606000000000001E-2</v>
      </c>
      <c r="F10" s="10">
        <v>5.5966000000000002E-2</v>
      </c>
      <c r="G10" s="10">
        <v>9.1855999999999993E-2</v>
      </c>
      <c r="H10" s="15">
        <v>2E-3</v>
      </c>
      <c r="I10" s="19">
        <v>3800000</v>
      </c>
      <c r="J10" s="19">
        <v>2700000</v>
      </c>
      <c r="K10" s="19">
        <f t="shared" si="2"/>
        <v>181639.31000000052</v>
      </c>
    </row>
    <row r="11" spans="1:11" s="5" customFormat="1" ht="14.25" customHeight="1" x14ac:dyDescent="0.25">
      <c r="A11" s="8" t="s">
        <v>11</v>
      </c>
      <c r="B11" s="11">
        <v>455363.29</v>
      </c>
      <c r="C11" s="11">
        <v>2107453.58</v>
      </c>
      <c r="D11" s="9">
        <f>(C11/C26)*100</f>
        <v>1.0550553174493265</v>
      </c>
      <c r="E11" s="10">
        <v>8.7550000000000006E-3</v>
      </c>
      <c r="F11" s="10">
        <v>4.5918E-2</v>
      </c>
      <c r="G11" s="10">
        <v>7.1162000000000003E-2</v>
      </c>
      <c r="H11" s="15">
        <v>8.0000000000000002E-3</v>
      </c>
      <c r="I11" s="11">
        <v>3872765.24</v>
      </c>
      <c r="J11" s="11">
        <v>5521892.21</v>
      </c>
      <c r="K11" s="11">
        <f t="shared" ref="K11:K12" si="3">(C11-B11)-(J11-I11)</f>
        <v>2963.320000000298</v>
      </c>
    </row>
    <row r="12" spans="1:11" s="5" customFormat="1" ht="13.5" customHeight="1" x14ac:dyDescent="0.25">
      <c r="A12" s="8" t="s">
        <v>11</v>
      </c>
      <c r="B12" s="13">
        <v>54648.83</v>
      </c>
      <c r="C12" s="13">
        <v>9194.1</v>
      </c>
      <c r="D12" s="9">
        <f>(C12/C26)*100</f>
        <v>4.6028459113964691E-3</v>
      </c>
      <c r="E12" s="10">
        <v>8.7550000000000006E-3</v>
      </c>
      <c r="F12" s="10">
        <v>4.5918E-2</v>
      </c>
      <c r="G12" s="10">
        <v>7.1162000000000003E-2</v>
      </c>
      <c r="H12" s="15">
        <v>8.0000000000000002E-3</v>
      </c>
      <c r="I12" s="13">
        <v>45800.05</v>
      </c>
      <c r="J12" s="19"/>
      <c r="K12" s="11">
        <f t="shared" si="3"/>
        <v>345.31999999999971</v>
      </c>
    </row>
    <row r="13" spans="1:11" s="5" customFormat="1" ht="14.25" customHeight="1" x14ac:dyDescent="0.25">
      <c r="A13" s="8" t="s">
        <v>14</v>
      </c>
      <c r="B13" s="11">
        <v>19770721.460000001</v>
      </c>
      <c r="C13" s="11">
        <v>19815074.629999999</v>
      </c>
      <c r="D13" s="9">
        <f>(C13/C26)*100</f>
        <v>9.9200286319173596</v>
      </c>
      <c r="E13" s="10">
        <v>2.2430000000000002E-3</v>
      </c>
      <c r="F13" s="10">
        <v>6.4127000000000003E-2</v>
      </c>
      <c r="G13" s="10">
        <v>9.6597000000000002E-2</v>
      </c>
      <c r="H13" s="15">
        <v>2E-3</v>
      </c>
      <c r="I13" s="13"/>
      <c r="J13" s="11"/>
      <c r="K13" s="11">
        <f t="shared" ref="K13:K15" si="4">(C13-B13)-(J13-I13)</f>
        <v>44353.169999998063</v>
      </c>
    </row>
    <row r="14" spans="1:11" s="5" customFormat="1" ht="17.25" customHeight="1" x14ac:dyDescent="0.25">
      <c r="A14" s="8" t="s">
        <v>15</v>
      </c>
      <c r="B14" s="11">
        <v>20770622.510000002</v>
      </c>
      <c r="C14" s="11">
        <v>20839908.989999998</v>
      </c>
      <c r="D14" s="9">
        <f>(C14/C26)*100</f>
        <v>10.433091862008899</v>
      </c>
      <c r="E14" s="10">
        <v>3.336E-3</v>
      </c>
      <c r="F14" s="10">
        <v>6.5113000000000004E-2</v>
      </c>
      <c r="G14" s="10">
        <v>9.8367999999999997E-2</v>
      </c>
      <c r="H14" s="15">
        <v>2E-3</v>
      </c>
      <c r="I14" s="13"/>
      <c r="J14" s="11"/>
      <c r="K14" s="11">
        <f t="shared" si="4"/>
        <v>69286.479999996722</v>
      </c>
    </row>
    <row r="15" spans="1:11" s="5" customFormat="1" ht="15" customHeight="1" x14ac:dyDescent="0.25">
      <c r="A15" s="8" t="s">
        <v>20</v>
      </c>
      <c r="B15" s="11">
        <v>25303005.489999998</v>
      </c>
      <c r="C15" s="11">
        <v>25575811.66</v>
      </c>
      <c r="D15" s="9">
        <f>(C15/C26)*100</f>
        <v>12.804028684686608</v>
      </c>
      <c r="E15" s="10">
        <v>1.0999999999999999E-2</v>
      </c>
      <c r="F15" s="10">
        <v>5.7099999999999998E-2</v>
      </c>
      <c r="G15" s="10">
        <v>9.3600000000000003E-2</v>
      </c>
      <c r="H15" s="15">
        <v>2E-3</v>
      </c>
      <c r="I15" s="13"/>
      <c r="J15" s="11"/>
      <c r="K15" s="11">
        <f t="shared" si="4"/>
        <v>272806.17000000179</v>
      </c>
    </row>
    <row r="16" spans="1:11" s="5" customFormat="1" ht="15" customHeight="1" x14ac:dyDescent="0.25">
      <c r="A16" s="8" t="s">
        <v>19</v>
      </c>
      <c r="B16" s="13">
        <v>4573982.83</v>
      </c>
      <c r="C16" s="13">
        <v>4616077.3499999996</v>
      </c>
      <c r="D16" s="9">
        <f>(C16/C26)*100</f>
        <v>2.3109486254377645</v>
      </c>
      <c r="E16" s="10">
        <v>9.4000000000000004E-3</v>
      </c>
      <c r="F16" s="10">
        <v>4.87E-2</v>
      </c>
      <c r="G16" s="10">
        <v>7.0000000000000007E-2</v>
      </c>
      <c r="H16" s="15">
        <v>2E-3</v>
      </c>
      <c r="I16" s="13"/>
      <c r="J16" s="11"/>
      <c r="K16" s="11">
        <f t="shared" ref="K16" si="5">(C16-B16)-(J16-I16)</f>
        <v>42094.519999999553</v>
      </c>
    </row>
    <row r="17" spans="1:11" s="5" customFormat="1" ht="15" customHeight="1" x14ac:dyDescent="0.25">
      <c r="A17" s="8" t="s">
        <v>21</v>
      </c>
      <c r="B17" s="11">
        <v>22229608.780000001</v>
      </c>
      <c r="C17" s="11">
        <v>22473096.859999999</v>
      </c>
      <c r="D17" s="9">
        <f>(C17/C26)*100</f>
        <v>11.250715349894804</v>
      </c>
      <c r="E17" s="10">
        <v>1.0999999999999999E-2</v>
      </c>
      <c r="F17" s="10">
        <v>5.8900000000000001E-2</v>
      </c>
      <c r="G17" s="10">
        <v>9.64E-2</v>
      </c>
      <c r="H17" s="15">
        <v>1.8E-3</v>
      </c>
      <c r="I17" s="11"/>
      <c r="J17" s="11"/>
      <c r="K17" s="11">
        <f t="shared" ref="K17" si="6">(C17-B17)-(J17-I17)</f>
        <v>243488.07999999821</v>
      </c>
    </row>
    <row r="18" spans="1:11" s="5" customFormat="1" ht="15" customHeight="1" x14ac:dyDescent="0.25">
      <c r="A18" s="8" t="s">
        <v>25</v>
      </c>
      <c r="B18" s="11">
        <v>3213543.55</v>
      </c>
      <c r="C18" s="11">
        <v>3243376.31</v>
      </c>
      <c r="D18" s="9">
        <f>(C18/C26)*100</f>
        <v>1.6237327620543247</v>
      </c>
      <c r="E18" s="10">
        <v>9.2999999999999992E-3</v>
      </c>
      <c r="F18" s="10">
        <v>4.9299999999999997E-2</v>
      </c>
      <c r="G18" s="10">
        <v>7.0300000000000001E-2</v>
      </c>
      <c r="H18" s="15">
        <v>1.8E-3</v>
      </c>
      <c r="I18" s="14"/>
      <c r="J18" s="11"/>
      <c r="K18" s="11">
        <f t="shared" ref="K18:K25" si="7">(C18-B18)-(J18-I18)</f>
        <v>29832.760000000242</v>
      </c>
    </row>
    <row r="19" spans="1:11" s="5" customFormat="1" ht="15" customHeight="1" x14ac:dyDescent="0.25">
      <c r="A19" s="8" t="s">
        <v>17</v>
      </c>
      <c r="B19" s="11">
        <v>7650803.2000000002</v>
      </c>
      <c r="C19" s="11">
        <v>7667755.6399999997</v>
      </c>
      <c r="D19" s="9">
        <f>(C19/C26)*100</f>
        <v>3.8387115320870144</v>
      </c>
      <c r="E19" s="10">
        <v>2.2000000000000001E-3</v>
      </c>
      <c r="F19" s="10">
        <v>6.3799999999999996E-2</v>
      </c>
      <c r="G19" s="10">
        <v>9.6100000000000005E-2</v>
      </c>
      <c r="H19" s="15">
        <v>1.8E-3</v>
      </c>
      <c r="I19" s="14"/>
      <c r="J19" s="11"/>
      <c r="K19" s="11">
        <f t="shared" ref="K19:K22" si="8">(C19-B19)-(J19-I19)</f>
        <v>16952.439999999478</v>
      </c>
    </row>
    <row r="20" spans="1:11" s="5" customFormat="1" ht="15" customHeight="1" x14ac:dyDescent="0.25">
      <c r="A20" s="8" t="s">
        <v>24</v>
      </c>
      <c r="B20" s="11">
        <v>9596544.3300000001</v>
      </c>
      <c r="C20" s="11">
        <v>9627342.7899999991</v>
      </c>
      <c r="D20" s="9">
        <f>(C20/C26)*100</f>
        <v>4.8197404203308398</v>
      </c>
      <c r="E20" s="10">
        <v>3.2000000000000002E-3</v>
      </c>
      <c r="F20" s="10">
        <v>6.5100000000000005E-2</v>
      </c>
      <c r="G20" s="10">
        <v>9.8599999999999993E-2</v>
      </c>
      <c r="H20" s="15">
        <v>1.8E-3</v>
      </c>
      <c r="I20" s="14"/>
      <c r="J20" s="11"/>
      <c r="K20" s="11">
        <f t="shared" si="8"/>
        <v>30798.459999999031</v>
      </c>
    </row>
    <row r="21" spans="1:11" s="5" customFormat="1" ht="15" customHeight="1" x14ac:dyDescent="0.25">
      <c r="A21" s="8" t="s">
        <v>23</v>
      </c>
      <c r="B21" s="11">
        <v>8761582.8399999999</v>
      </c>
      <c r="C21" s="11">
        <v>8789417.4600000009</v>
      </c>
      <c r="D21" s="9">
        <f>(C21/C26)*100</f>
        <v>4.4002495316907302</v>
      </c>
      <c r="E21" s="10">
        <v>3.176E-3</v>
      </c>
      <c r="F21" s="10">
        <v>6.4725000000000005E-2</v>
      </c>
      <c r="G21" s="10">
        <v>9.7352999999999995E-2</v>
      </c>
      <c r="H21" s="15">
        <v>2E-3</v>
      </c>
      <c r="I21" s="14"/>
      <c r="J21" s="11"/>
      <c r="K21" s="11">
        <f t="shared" si="8"/>
        <v>27834.620000001043</v>
      </c>
    </row>
    <row r="22" spans="1:11" s="5" customFormat="1" ht="15" customHeight="1" x14ac:dyDescent="0.25">
      <c r="A22" s="8" t="s">
        <v>22</v>
      </c>
      <c r="B22" s="11">
        <v>9087536.3900000006</v>
      </c>
      <c r="C22" s="11">
        <v>9180766.4600000009</v>
      </c>
      <c r="D22" s="9">
        <f>(C22/C26)*100</f>
        <v>4.5961707360042681</v>
      </c>
      <c r="E22" s="10">
        <v>1.0259000000000001E-2</v>
      </c>
      <c r="F22" s="10">
        <v>5.5427999999999998E-2</v>
      </c>
      <c r="G22" s="10">
        <v>8.9842000000000005E-2</v>
      </c>
      <c r="H22" s="15">
        <v>2E-3</v>
      </c>
      <c r="I22" s="14"/>
      <c r="J22" s="11"/>
      <c r="K22" s="11">
        <f t="shared" si="8"/>
        <v>93230.070000000298</v>
      </c>
    </row>
    <row r="23" spans="1:11" s="5" customFormat="1" ht="15" customHeight="1" x14ac:dyDescent="0.25">
      <c r="A23" s="8" t="s">
        <v>16</v>
      </c>
      <c r="B23" s="11">
        <v>8382526.46</v>
      </c>
      <c r="C23" s="11">
        <v>8404832.8599999994</v>
      </c>
      <c r="D23" s="9">
        <f>(C23/C26)*100</f>
        <v>4.2077147916187219</v>
      </c>
      <c r="E23" s="10">
        <v>2.6610000000000002E-3</v>
      </c>
      <c r="F23" s="10">
        <v>6.4566999999999999E-2</v>
      </c>
      <c r="G23" s="10">
        <v>9.8447999999999994E-2</v>
      </c>
      <c r="H23" s="15">
        <v>2E-3</v>
      </c>
      <c r="I23" s="14"/>
      <c r="J23" s="11"/>
      <c r="K23" s="11">
        <f t="shared" si="7"/>
        <v>22306.399999999441</v>
      </c>
    </row>
    <row r="24" spans="1:11" ht="16.5" customHeight="1" x14ac:dyDescent="0.25">
      <c r="A24" s="8" t="s">
        <v>13</v>
      </c>
      <c r="B24" s="11">
        <v>2571408.23</v>
      </c>
      <c r="C24" s="11">
        <v>2595016.63</v>
      </c>
      <c r="D24" s="9">
        <f>(C24/C26)*100</f>
        <v>1.2991441995846624</v>
      </c>
      <c r="E24" s="10">
        <v>9.1809999999999999E-3</v>
      </c>
      <c r="F24" s="10">
        <v>4.8526E-2</v>
      </c>
      <c r="G24" s="10">
        <v>6.9220000000000004E-2</v>
      </c>
      <c r="H24" s="15">
        <v>2E-3</v>
      </c>
      <c r="I24" s="13"/>
      <c r="J24" s="11"/>
      <c r="K24" s="11">
        <f t="shared" si="7"/>
        <v>23608.399999999907</v>
      </c>
    </row>
    <row r="25" spans="1:11" ht="16.5" customHeight="1" x14ac:dyDescent="0.25">
      <c r="A25" s="8" t="s">
        <v>26</v>
      </c>
      <c r="B25" s="11">
        <v>2114652.86</v>
      </c>
      <c r="C25" s="11">
        <v>2137107.89</v>
      </c>
      <c r="D25" s="9">
        <f>(C25/C26)*100</f>
        <v>1.0699011663675222</v>
      </c>
      <c r="E25" s="10">
        <v>1.06E-2</v>
      </c>
      <c r="F25" s="10">
        <v>5.6899999999999999E-2</v>
      </c>
      <c r="G25" s="10">
        <v>9.3399999999999997E-2</v>
      </c>
      <c r="H25" s="15">
        <v>2E-3</v>
      </c>
      <c r="I25" s="13"/>
      <c r="J25" s="11"/>
      <c r="K25" s="11">
        <f t="shared" si="7"/>
        <v>22455.030000000261</v>
      </c>
    </row>
    <row r="26" spans="1:11" ht="18" customHeight="1" x14ac:dyDescent="0.25">
      <c r="A26" s="7" t="s">
        <v>6</v>
      </c>
      <c r="B26" s="2">
        <f>+B4+B5+B6+B7+B8+B9+B10+B11+B12+B13+B14+B15+B16+B17+B18+B19+B20+B21+B22+B23+B24+B25</f>
        <v>198893061.29000002</v>
      </c>
      <c r="C26" s="2">
        <f>+C4+C5+C6+C7+C8+C9+C10+C11+C12+C13+C14+C15+C16+C17+C18+C19+C20+C21+C22+C23+C24+C25</f>
        <v>199748159.65999997</v>
      </c>
      <c r="D26" s="3">
        <f>SUM(D4:D25)</f>
        <v>100.00000000000003</v>
      </c>
      <c r="E26" s="4"/>
      <c r="F26" s="4"/>
      <c r="G26" s="4"/>
      <c r="H26" s="4"/>
      <c r="I26" s="2">
        <f>+I4+I5+I6+I7+I8+I9+I10+I11+I12+I13+I14+I15+I16+I17+I18+I19+I20+I21+I22+I23+I24+I25</f>
        <v>9478565.290000001</v>
      </c>
      <c r="J26" s="2">
        <f>+J4+J5+J6+J7+J8+J9+J10+J11+J12+J13+J14+J15+J16+J17+J18+J19+J20+J21+J22+J23+J24+J25</f>
        <v>8832207.8000000007</v>
      </c>
      <c r="K26" s="2">
        <f>+K4+K5+K6+K7+K8+K9+K10+K11+K12+K13+K14+K15+K16+K17+K18+K19+K20+K21+K22+K23+K24+K25</f>
        <v>1501455.8599999947</v>
      </c>
    </row>
    <row r="27" spans="1:11" ht="21" customHeight="1" x14ac:dyDescent="0.25">
      <c r="A27" s="21" t="s">
        <v>32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</row>
  </sheetData>
  <mergeCells count="4">
    <mergeCell ref="A2:C2"/>
    <mergeCell ref="E2:K2"/>
    <mergeCell ref="A27:K27"/>
    <mergeCell ref="A1:K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2006-09-25T12:47:36Z</dcterms:created>
  <dcterms:modified xsi:type="dcterms:W3CDTF">2022-07-11T16:39:03Z</dcterms:modified>
</cp:coreProperties>
</file>